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<sst xmlns="http://schemas.openxmlformats.org/spreadsheetml/2006/main" count="87" uniqueCount="87">
  <si>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</si>
  <si>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</si>
  <si>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</si>
  <si>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</si>
  <si>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</si>
  <si>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</si>
  <si>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</si>
  <si>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</si>
  <si>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</si>
  <si>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</si>
  <si>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</si>
  <si>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</si>
  <si>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</si>
  <si>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</si>
  <si>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</si>
  <si>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</si>
  <si>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</si>
  <si>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</si>
  <si>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</si>
  <si>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</si>
  <si>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</si>
  <si>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</si>
  <si>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</si>
  <si>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</si>
  <si>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</si>
  <si>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</si>
  <si>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</si>
  <si>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</si>
  <si>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</si>
  <si>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</si>
  <si>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</si>
  <si>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</si>
  <si>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</si>
  <si>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</si>
  <si>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</si>
  <si>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</si>
  <si>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</si>
  <si>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</si>
  <si>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</si>
  <si>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</si>
  <si>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</si>
  <si>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</si>
  <si>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</si>
  <si>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</si>
  <si>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</si>
  <si>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</si>
  <si>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</si>
  <si>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</si>
  <si>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</si>
  <si>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</si>
  <si>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</si>
  <si>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</si>
  <si>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</si>
  <si>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</si>
  <si>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</si>
  <si>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</si>
  <si>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</si>
  <si>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</si>
  <si>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</si>
  <si>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</si>
  <si>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</si>
  <si>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</si>
  <si>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</si>
  <si>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</si>
  <si>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</si>
  <si>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</si>
  <si>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</si>
  <si>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</si>
  <si>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</si>
  <si>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</si>
  <si>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</si>
  <si>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</si>
  <si>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</si>
  <si>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</si>
  <si>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</si>
  <si>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</si>
  <si>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</si>
  <si>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</si>
  <si>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</si>
  <si>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</si>
  <si>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</si>
  <si>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</si>
  <si>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</si>
  <si>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</si>
  <si>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</si>
  <si>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</si>
  <si>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31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</si>
</sst>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41" fillId="0" borderId="0" xfId="0" applyFont="1" applyAlignment="1">
      <alignment/>
    </xf>
    <xf numFmtId="164" fontId="40" fillId="33" borderId="10" xfId="0" applyNumberFormat="1" applyFont="1" applyFill="1" applyBorder="1" applyAlignment="1">
      <alignment horizontal="center" vertical="center" wrapText="1"/>
    </xf>
    <xf numFmtId="42" fontId="40" fillId="33" borderId="13" xfId="0" applyNumberFormat="1" applyFont="1" applyFill="1" applyBorder="1" applyAlignment="1">
      <alignment horizontal="center"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42" fontId="40" fillId="33" borderId="14" xfId="0" applyNumberFormat="1" applyFont="1" applyFill="1" applyBorder="1" applyAlignment="1">
      <alignment horizontal="center" vertical="center" wrapText="1"/>
    </xf>
    <xf numFmtId="43" fontId="0" fillId="0" borderId="0" xfId="49" applyNumberFormat="1" applyFont="1" applyAlignment="1">
      <alignment/>
    </xf>
    <xf numFmtId="43" fontId="39" fillId="33" borderId="10" xfId="49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43" fontId="39" fillId="34" borderId="16" xfId="49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43" fontId="39" fillId="34" borderId="17" xfId="49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42" fontId="40" fillId="0" borderId="2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2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39" fillId="34" borderId="21" xfId="49" applyNumberFormat="1" applyFont="1" applyFill="1" applyBorder="1" applyAlignment="1">
      <alignment/>
    </xf>
    <xf numFmtId="43" fontId="41" fillId="0" borderId="20" xfId="49" applyNumberFormat="1" applyFont="1" applyFill="1" applyBorder="1" applyAlignment="1">
      <alignment/>
    </xf>
    <xf numFmtId="43" fontId="39" fillId="34" borderId="20" xfId="49" applyNumberFormat="1" applyFont="1" applyFill="1" applyBorder="1" applyAlignment="1">
      <alignment/>
    </xf>
    <xf numFmtId="43" fontId="42" fillId="34" borderId="20" xfId="49" applyNumberFormat="1" applyFont="1" applyFill="1" applyBorder="1" applyAlignment="1">
      <alignment/>
    </xf>
    <xf numFmtId="43" fontId="41" fillId="0" borderId="22" xfId="49" applyNumberFormat="1" applyFont="1" applyFill="1" applyBorder="1" applyAlignment="1">
      <alignment/>
    </xf>
    <xf numFmtId="43" fontId="39" fillId="34" borderId="11" xfId="49" applyNumberFormat="1" applyFont="1" applyFill="1" applyBorder="1" applyAlignment="1">
      <alignment/>
    </xf>
    <xf numFmtId="43" fontId="39" fillId="34" borderId="12" xfId="49" applyNumberFormat="1" applyFont="1" applyFill="1" applyBorder="1" applyAlignment="1">
      <alignment/>
    </xf>
    <xf numFmtId="43" fontId="42" fillId="34" borderId="12" xfId="49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right"/>
    </xf>
    <xf numFmtId="0" fontId="39" fillId="33" borderId="13" xfId="0" applyFont="1" applyFill="1" applyBorder="1" applyAlignment="1">
      <alignment horizontal="right"/>
    </xf>
    <xf numFmtId="42" fontId="42" fillId="0" borderId="0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42" fontId="40" fillId="33" borderId="21" xfId="0" applyNumberFormat="1" applyFont="1" applyFill="1" applyBorder="1" applyAlignment="1">
      <alignment horizontal="center" vertical="center" wrapText="1"/>
    </xf>
    <xf numFmtId="42" fontId="40" fillId="33" borderId="22" xfId="0" applyNumberFormat="1" applyFont="1" applyFill="1" applyBorder="1" applyAlignment="1">
      <alignment horizontal="center" vertical="center" wrapText="1"/>
    </xf>
    <xf numFmtId="42" fontId="42" fillId="33" borderId="14" xfId="0" applyNumberFormat="1" applyFont="1" applyFill="1" applyBorder="1" applyAlignment="1">
      <alignment horizontal="center"/>
    </xf>
    <xf numFmtId="42" fontId="42" fillId="33" borderId="24" xfId="0" applyNumberFormat="1" applyFont="1" applyFill="1" applyBorder="1" applyAlignment="1">
      <alignment horizontal="center"/>
    </xf>
    <xf numFmtId="42" fontId="42" fillId="33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C1">
      <selection activeCell="A3" sqref="A3:H3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39" t="s">
        <v>85</v>
      </c>
      <c r="B1" s="39"/>
      <c r="C1" s="39"/>
      <c r="D1" s="39"/>
      <c r="E1" s="39"/>
      <c r="F1" s="39"/>
      <c r="G1" s="39"/>
      <c r="H1" s="39"/>
    </row>
    <row r="2" spans="1:8" ht="31.5" customHeight="1">
      <c r="A2" s="38" t="s">
        <v>82</v>
      </c>
      <c r="B2" s="39"/>
      <c r="C2" s="39"/>
      <c r="D2" s="39"/>
      <c r="E2" s="39"/>
      <c r="F2" s="39"/>
      <c r="G2" s="39"/>
      <c r="H2" s="39"/>
    </row>
    <row r="3" spans="1:8" ht="16.5" customHeight="1">
      <c r="A3" s="40" t="s">
        <v>86</v>
      </c>
      <c r="B3" s="40"/>
      <c r="C3" s="40"/>
      <c r="D3" s="40"/>
      <c r="E3" s="40"/>
      <c r="F3" s="40"/>
      <c r="G3" s="40"/>
      <c r="H3" s="40"/>
    </row>
    <row r="4" spans="1:8" ht="15.75">
      <c r="A4" s="43" t="s">
        <v>72</v>
      </c>
      <c r="B4" s="43"/>
      <c r="C4" s="43"/>
      <c r="D4" s="43"/>
      <c r="E4" s="43"/>
      <c r="F4" s="43"/>
      <c r="G4" s="43"/>
      <c r="H4" s="43"/>
    </row>
    <row r="5" ht="5.25" customHeight="1"/>
    <row r="6" spans="1:8" ht="15" customHeight="1">
      <c r="A6" s="44" t="s">
        <v>79</v>
      </c>
      <c r="B6" s="45"/>
      <c r="C6" s="52" t="s">
        <v>78</v>
      </c>
      <c r="D6" s="53"/>
      <c r="E6" s="53"/>
      <c r="F6" s="53"/>
      <c r="G6" s="54"/>
      <c r="H6" s="50" t="s">
        <v>80</v>
      </c>
    </row>
    <row r="7" spans="1:8" ht="36" customHeight="1">
      <c r="A7" s="46"/>
      <c r="B7" s="47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51"/>
    </row>
    <row r="8" spans="1:8" ht="15" customHeight="1">
      <c r="A8" s="48"/>
      <c r="B8" s="49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25"/>
      <c r="B9" s="25"/>
      <c r="C9" s="26"/>
      <c r="D9" s="26"/>
      <c r="E9" s="26"/>
      <c r="F9" s="26"/>
      <c r="G9" s="26"/>
      <c r="H9" s="26"/>
      <c r="I9" s="27"/>
    </row>
    <row r="10" spans="1:8" s="3" customFormat="1" ht="7.5" customHeight="1" hidden="1">
      <c r="A10" s="22"/>
      <c r="B10" s="23"/>
      <c r="C10" s="24"/>
      <c r="D10" s="24"/>
      <c r="E10" s="24"/>
      <c r="F10" s="24"/>
      <c r="G10" s="24"/>
      <c r="H10" s="24"/>
    </row>
    <row r="11" spans="1:8" ht="15">
      <c r="A11" s="4" t="s">
        <v>3</v>
      </c>
      <c r="B11" s="15"/>
      <c r="C11" s="28">
        <f>SUM(C12:C18)</f>
        <v>563320000</v>
      </c>
      <c r="D11" s="28">
        <f>SUM(D12:D18)</f>
        <v>0</v>
      </c>
      <c r="E11" s="33">
        <f>C11+D11</f>
        <v>563320000</v>
      </c>
      <c r="F11" s="28">
        <f>SUM(F12:F18)</f>
        <v>257137950.93</v>
      </c>
      <c r="G11" s="16">
        <f>SUM(G12:G18)</f>
        <v>229259333.92999998</v>
      </c>
      <c r="H11" s="28">
        <f>E11-F11</f>
        <v>306182049.07</v>
      </c>
    </row>
    <row r="12" spans="1:8" s="6" customFormat="1" ht="15.75">
      <c r="A12" s="17"/>
      <c r="B12" s="14" t="s">
        <v>13</v>
      </c>
      <c r="C12" s="29">
        <v>369014330</v>
      </c>
      <c r="D12" s="29">
        <v>0</v>
      </c>
      <c r="E12" s="29">
        <f>(C12+D12)</f>
        <v>369014330</v>
      </c>
      <c r="F12" s="29">
        <v>156639178.46</v>
      </c>
      <c r="G12" s="29">
        <v>156598116.78</v>
      </c>
      <c r="H12" s="29">
        <f aca="true" t="shared" si="0" ref="H12:H75">E12-F12</f>
        <v>212375151.54</v>
      </c>
    </row>
    <row r="13" spans="1:8" s="6" customFormat="1" ht="15.75">
      <c r="A13" s="17"/>
      <c r="B13" s="14" t="s">
        <v>14</v>
      </c>
      <c r="C13" s="29">
        <v>30500000</v>
      </c>
      <c r="D13" s="29">
        <v>0</v>
      </c>
      <c r="E13" s="29">
        <f aca="true" t="shared" si="1" ref="E13:E58">(C13+D13)</f>
        <v>30500000</v>
      </c>
      <c r="F13" s="29">
        <v>34788547.69</v>
      </c>
      <c r="G13" s="29">
        <v>34736825.8</v>
      </c>
      <c r="H13" s="29">
        <f t="shared" si="0"/>
        <v>-4288547.689999998</v>
      </c>
    </row>
    <row r="14" spans="1:8" s="6" customFormat="1" ht="15.75">
      <c r="A14" s="17"/>
      <c r="B14" s="14" t="s">
        <v>15</v>
      </c>
      <c r="C14" s="29">
        <v>61700000</v>
      </c>
      <c r="D14" s="29">
        <v>0</v>
      </c>
      <c r="E14" s="29">
        <f t="shared" si="1"/>
        <v>61700000</v>
      </c>
      <c r="F14" s="29">
        <v>6497174.49</v>
      </c>
      <c r="G14" s="29">
        <v>6197045.76</v>
      </c>
      <c r="H14" s="29">
        <f t="shared" si="0"/>
        <v>55202825.51</v>
      </c>
    </row>
    <row r="15" spans="1:8" s="6" customFormat="1" ht="15.75">
      <c r="A15" s="17"/>
      <c r="B15" s="14" t="s">
        <v>16</v>
      </c>
      <c r="C15" s="29">
        <v>84905670</v>
      </c>
      <c r="D15" s="29">
        <v>0</v>
      </c>
      <c r="E15" s="29">
        <f t="shared" si="1"/>
        <v>84905670</v>
      </c>
      <c r="F15" s="29">
        <v>40088571.13</v>
      </c>
      <c r="G15" s="29">
        <v>12682581.56</v>
      </c>
      <c r="H15" s="29">
        <f t="shared" si="0"/>
        <v>44817098.87</v>
      </c>
    </row>
    <row r="16" spans="1:8" s="6" customFormat="1" ht="15.75">
      <c r="A16" s="17"/>
      <c r="B16" s="14" t="s">
        <v>17</v>
      </c>
      <c r="C16" s="29">
        <v>17000000</v>
      </c>
      <c r="D16" s="29">
        <v>0</v>
      </c>
      <c r="E16" s="29">
        <f t="shared" si="1"/>
        <v>17000000</v>
      </c>
      <c r="F16" s="29">
        <v>16958138.98</v>
      </c>
      <c r="G16" s="29">
        <v>16878423.85</v>
      </c>
      <c r="H16" s="29">
        <f t="shared" si="0"/>
        <v>41861.01999999955</v>
      </c>
    </row>
    <row r="17" spans="1:8" s="6" customFormat="1" ht="15.75">
      <c r="A17" s="17"/>
      <c r="B17" s="14" t="s">
        <v>18</v>
      </c>
      <c r="C17" s="29">
        <v>200000</v>
      </c>
      <c r="D17" s="29">
        <v>0</v>
      </c>
      <c r="E17" s="29">
        <f t="shared" si="1"/>
        <v>200000</v>
      </c>
      <c r="F17" s="29">
        <v>2166340.18</v>
      </c>
      <c r="G17" s="29">
        <v>2166340.18</v>
      </c>
      <c r="H17" s="29">
        <f t="shared" si="0"/>
        <v>-1966340.1800000002</v>
      </c>
    </row>
    <row r="18" spans="1:8" s="6" customFormat="1" ht="15.75">
      <c r="A18" s="17"/>
      <c r="B18" s="14" t="s">
        <v>19</v>
      </c>
      <c r="C18" s="29">
        <v>0</v>
      </c>
      <c r="D18" s="29">
        <v>0</v>
      </c>
      <c r="E18" s="29">
        <f t="shared" si="1"/>
        <v>0</v>
      </c>
      <c r="F18" s="29">
        <v>0</v>
      </c>
      <c r="G18" s="29">
        <v>0</v>
      </c>
      <c r="H18" s="29">
        <f t="shared" si="0"/>
        <v>0</v>
      </c>
    </row>
    <row r="19" spans="1:8" ht="15">
      <c r="A19" s="5" t="s">
        <v>4</v>
      </c>
      <c r="B19" s="13"/>
      <c r="C19" s="30">
        <f>SUM(C20:C28)</f>
        <v>55620368.09</v>
      </c>
      <c r="D19" s="30">
        <f>SUM(D20:D28)</f>
        <v>0</v>
      </c>
      <c r="E19" s="34">
        <f>C19+D19</f>
        <v>55620368.09</v>
      </c>
      <c r="F19" s="30">
        <f>SUM(F20:F28)</f>
        <v>38122366.31</v>
      </c>
      <c r="G19" s="18">
        <f>SUM(G20:G28)</f>
        <v>28676645.69</v>
      </c>
      <c r="H19" s="30">
        <f t="shared" si="0"/>
        <v>17498001.78</v>
      </c>
    </row>
    <row r="20" spans="1:8" s="6" customFormat="1" ht="15.75">
      <c r="A20" s="19"/>
      <c r="B20" s="36" t="s">
        <v>20</v>
      </c>
      <c r="C20" s="29">
        <v>6565582.03</v>
      </c>
      <c r="D20" s="29">
        <v>0</v>
      </c>
      <c r="E20" s="29">
        <f t="shared" si="1"/>
        <v>6565582.03</v>
      </c>
      <c r="F20" s="29">
        <v>3295089.36</v>
      </c>
      <c r="G20" s="29">
        <v>2533906.66</v>
      </c>
      <c r="H20" s="29">
        <f t="shared" si="0"/>
        <v>3270492.6700000004</v>
      </c>
    </row>
    <row r="21" spans="1:8" s="6" customFormat="1" ht="15.75">
      <c r="A21" s="19"/>
      <c r="B21" s="14" t="s">
        <v>21</v>
      </c>
      <c r="C21" s="29">
        <v>1653500</v>
      </c>
      <c r="D21" s="29">
        <v>0</v>
      </c>
      <c r="E21" s="29">
        <f t="shared" si="1"/>
        <v>1653500</v>
      </c>
      <c r="F21" s="29">
        <v>709405.48</v>
      </c>
      <c r="G21" s="29">
        <v>696136.37</v>
      </c>
      <c r="H21" s="29">
        <f t="shared" si="0"/>
        <v>944094.52</v>
      </c>
    </row>
    <row r="22" spans="1:8" s="6" customFormat="1" ht="15.75">
      <c r="A22" s="19"/>
      <c r="B22" s="14" t="s">
        <v>22</v>
      </c>
      <c r="C22" s="29">
        <v>8000</v>
      </c>
      <c r="D22" s="29">
        <v>0</v>
      </c>
      <c r="E22" s="29">
        <f t="shared" si="1"/>
        <v>8000</v>
      </c>
      <c r="F22" s="29">
        <v>11.94</v>
      </c>
      <c r="G22" s="29">
        <v>11.94</v>
      </c>
      <c r="H22" s="29">
        <f t="shared" si="0"/>
        <v>7988.06</v>
      </c>
    </row>
    <row r="23" spans="1:8" s="6" customFormat="1" ht="15.75">
      <c r="A23" s="19"/>
      <c r="B23" s="14" t="s">
        <v>23</v>
      </c>
      <c r="C23" s="29">
        <v>14829361.06</v>
      </c>
      <c r="D23" s="29">
        <v>0</v>
      </c>
      <c r="E23" s="29">
        <f t="shared" si="1"/>
        <v>14829361.06</v>
      </c>
      <c r="F23" s="29">
        <v>6143693.53</v>
      </c>
      <c r="G23" s="29">
        <v>3634232.28</v>
      </c>
      <c r="H23" s="29">
        <f t="shared" si="0"/>
        <v>8685667.530000001</v>
      </c>
    </row>
    <row r="24" spans="1:8" s="6" customFormat="1" ht="15.75">
      <c r="A24" s="19"/>
      <c r="B24" s="14" t="s">
        <v>24</v>
      </c>
      <c r="C24" s="29">
        <v>4926220</v>
      </c>
      <c r="D24" s="29">
        <v>0</v>
      </c>
      <c r="E24" s="29">
        <f t="shared" si="1"/>
        <v>4926220</v>
      </c>
      <c r="F24" s="29">
        <v>666806.56</v>
      </c>
      <c r="G24" s="29">
        <v>316585.66</v>
      </c>
      <c r="H24" s="29">
        <f t="shared" si="0"/>
        <v>4259413.4399999995</v>
      </c>
    </row>
    <row r="25" spans="1:8" s="6" customFormat="1" ht="15.75">
      <c r="A25" s="19"/>
      <c r="B25" s="14" t="s">
        <v>25</v>
      </c>
      <c r="C25" s="29">
        <v>20945550</v>
      </c>
      <c r="D25" s="29">
        <v>0</v>
      </c>
      <c r="E25" s="29">
        <f t="shared" si="1"/>
        <v>20945550</v>
      </c>
      <c r="F25" s="29">
        <v>15449037.9</v>
      </c>
      <c r="G25" s="29">
        <v>13165159.41</v>
      </c>
      <c r="H25" s="29">
        <f t="shared" si="0"/>
        <v>5496512.1</v>
      </c>
    </row>
    <row r="26" spans="1:8" s="6" customFormat="1" ht="15.75">
      <c r="A26" s="19"/>
      <c r="B26" s="14" t="s">
        <v>26</v>
      </c>
      <c r="C26" s="29">
        <v>2231180</v>
      </c>
      <c r="D26" s="29">
        <v>0</v>
      </c>
      <c r="E26" s="29">
        <f t="shared" si="1"/>
        <v>2231180</v>
      </c>
      <c r="F26" s="29">
        <v>400756.4</v>
      </c>
      <c r="G26" s="29">
        <v>267848.12</v>
      </c>
      <c r="H26" s="29">
        <f t="shared" si="0"/>
        <v>1830423.6</v>
      </c>
    </row>
    <row r="27" spans="1:8" s="6" customFormat="1" ht="15.75">
      <c r="A27" s="19"/>
      <c r="B27" s="14" t="s">
        <v>27</v>
      </c>
      <c r="C27" s="29">
        <v>221000</v>
      </c>
      <c r="D27" s="29">
        <v>0</v>
      </c>
      <c r="E27" s="29">
        <f t="shared" si="1"/>
        <v>221000</v>
      </c>
      <c r="F27" s="29">
        <v>8643</v>
      </c>
      <c r="G27" s="29">
        <v>8643</v>
      </c>
      <c r="H27" s="29">
        <f t="shared" si="0"/>
        <v>212357</v>
      </c>
    </row>
    <row r="28" spans="1:8" s="6" customFormat="1" ht="15.75">
      <c r="A28" s="19"/>
      <c r="B28" s="14" t="s">
        <v>28</v>
      </c>
      <c r="C28" s="29">
        <v>4239975</v>
      </c>
      <c r="D28" s="29">
        <v>0</v>
      </c>
      <c r="E28" s="29">
        <f t="shared" si="1"/>
        <v>4239975</v>
      </c>
      <c r="F28" s="29">
        <v>11448922.14</v>
      </c>
      <c r="G28" s="29">
        <v>8054122.25</v>
      </c>
      <c r="H28" s="29">
        <f t="shared" si="0"/>
        <v>-7208947.140000001</v>
      </c>
    </row>
    <row r="29" spans="1:8" ht="15">
      <c r="A29" s="5" t="s">
        <v>5</v>
      </c>
      <c r="B29" s="13"/>
      <c r="C29" s="30">
        <f>SUM(C30:C38)</f>
        <v>188526191.98</v>
      </c>
      <c r="D29" s="30">
        <f>SUM(D30:D38)</f>
        <v>0</v>
      </c>
      <c r="E29" s="34">
        <f>C29+D29</f>
        <v>188526191.98</v>
      </c>
      <c r="F29" s="30">
        <f>SUM(F30:F38)</f>
        <v>204238529.81</v>
      </c>
      <c r="G29" s="18">
        <f>SUM(G30:G38)</f>
        <v>173504941.26999998</v>
      </c>
      <c r="H29" s="30">
        <f t="shared" si="0"/>
        <v>-15712337.830000013</v>
      </c>
    </row>
    <row r="30" spans="1:8" s="6" customFormat="1" ht="15.75">
      <c r="A30" s="17"/>
      <c r="B30" s="14" t="s">
        <v>29</v>
      </c>
      <c r="C30" s="29">
        <v>47826800</v>
      </c>
      <c r="D30" s="29">
        <v>0</v>
      </c>
      <c r="E30" s="29">
        <f t="shared" si="1"/>
        <v>47826800</v>
      </c>
      <c r="F30" s="29">
        <v>21898833.16</v>
      </c>
      <c r="G30" s="29">
        <v>21679794.28</v>
      </c>
      <c r="H30" s="29">
        <f t="shared" si="0"/>
        <v>25927966.84</v>
      </c>
    </row>
    <row r="31" spans="1:8" s="6" customFormat="1" ht="15.75">
      <c r="A31" s="17"/>
      <c r="B31" s="14" t="s">
        <v>30</v>
      </c>
      <c r="C31" s="29">
        <v>26660356</v>
      </c>
      <c r="D31" s="29">
        <v>0</v>
      </c>
      <c r="E31" s="29">
        <f t="shared" si="1"/>
        <v>26660356</v>
      </c>
      <c r="F31" s="29">
        <v>20540885.57</v>
      </c>
      <c r="G31" s="29">
        <v>9175073.99</v>
      </c>
      <c r="H31" s="29">
        <f t="shared" si="0"/>
        <v>6119470.43</v>
      </c>
    </row>
    <row r="32" spans="1:8" s="6" customFormat="1" ht="15.75">
      <c r="A32" s="17"/>
      <c r="B32" s="14" t="s">
        <v>31</v>
      </c>
      <c r="C32" s="29">
        <v>13570090</v>
      </c>
      <c r="D32" s="29">
        <v>0</v>
      </c>
      <c r="E32" s="29">
        <f t="shared" si="1"/>
        <v>13570090</v>
      </c>
      <c r="F32" s="29">
        <v>15190913.52</v>
      </c>
      <c r="G32" s="29">
        <v>11985400.66</v>
      </c>
      <c r="H32" s="29">
        <f t="shared" si="0"/>
        <v>-1620823.5199999996</v>
      </c>
    </row>
    <row r="33" spans="1:8" s="6" customFormat="1" ht="15.75">
      <c r="A33" s="17"/>
      <c r="B33" s="14" t="s">
        <v>32</v>
      </c>
      <c r="C33" s="29">
        <v>7317000</v>
      </c>
      <c r="D33" s="29">
        <v>0</v>
      </c>
      <c r="E33" s="29">
        <f t="shared" si="1"/>
        <v>7317000</v>
      </c>
      <c r="F33" s="29">
        <v>14427585.27</v>
      </c>
      <c r="G33" s="29">
        <v>14223280.16</v>
      </c>
      <c r="H33" s="29">
        <f t="shared" si="0"/>
        <v>-7110585.27</v>
      </c>
    </row>
    <row r="34" spans="1:8" s="6" customFormat="1" ht="15.75">
      <c r="A34" s="17"/>
      <c r="B34" s="14" t="s">
        <v>33</v>
      </c>
      <c r="C34" s="29">
        <v>37441500</v>
      </c>
      <c r="D34" s="29">
        <v>0</v>
      </c>
      <c r="E34" s="29">
        <f t="shared" si="1"/>
        <v>37441500</v>
      </c>
      <c r="F34" s="29">
        <v>11421757.1</v>
      </c>
      <c r="G34" s="29">
        <v>4727079.51</v>
      </c>
      <c r="H34" s="29">
        <f t="shared" si="0"/>
        <v>26019742.9</v>
      </c>
    </row>
    <row r="35" spans="1:8" s="6" customFormat="1" ht="15.75">
      <c r="A35" s="17"/>
      <c r="B35" s="14" t="s">
        <v>34</v>
      </c>
      <c r="C35" s="29">
        <v>10306904</v>
      </c>
      <c r="D35" s="29">
        <v>0</v>
      </c>
      <c r="E35" s="29">
        <f t="shared" si="1"/>
        <v>10306904</v>
      </c>
      <c r="F35" s="29">
        <v>7317825.34</v>
      </c>
      <c r="G35" s="29">
        <v>4837223.31</v>
      </c>
      <c r="H35" s="29">
        <f t="shared" si="0"/>
        <v>2989078.66</v>
      </c>
    </row>
    <row r="36" spans="1:8" s="6" customFormat="1" ht="15.75">
      <c r="A36" s="17"/>
      <c r="B36" s="14" t="s">
        <v>35</v>
      </c>
      <c r="C36" s="29">
        <v>2787842</v>
      </c>
      <c r="D36" s="29">
        <v>0</v>
      </c>
      <c r="E36" s="29">
        <f t="shared" si="1"/>
        <v>2787842</v>
      </c>
      <c r="F36" s="29">
        <v>811605.05</v>
      </c>
      <c r="G36" s="29">
        <v>806978.73</v>
      </c>
      <c r="H36" s="29">
        <f t="shared" si="0"/>
        <v>1976236.95</v>
      </c>
    </row>
    <row r="37" spans="1:8" s="6" customFormat="1" ht="15.75">
      <c r="A37" s="17"/>
      <c r="B37" s="14" t="s">
        <v>36</v>
      </c>
      <c r="C37" s="29">
        <v>6449699.98</v>
      </c>
      <c r="D37" s="29">
        <v>0</v>
      </c>
      <c r="E37" s="29">
        <f t="shared" si="1"/>
        <v>6449699.98</v>
      </c>
      <c r="F37" s="29">
        <v>3899400.03</v>
      </c>
      <c r="G37" s="29">
        <v>3124555.32</v>
      </c>
      <c r="H37" s="29">
        <f t="shared" si="0"/>
        <v>2550299.9500000007</v>
      </c>
    </row>
    <row r="38" spans="1:8" s="6" customFormat="1" ht="15.75">
      <c r="A38" s="17"/>
      <c r="B38" s="14" t="s">
        <v>37</v>
      </c>
      <c r="C38" s="29">
        <v>36166000</v>
      </c>
      <c r="D38" s="29">
        <v>0</v>
      </c>
      <c r="E38" s="29">
        <f t="shared" si="1"/>
        <v>36166000</v>
      </c>
      <c r="F38" s="29">
        <v>108729724.77</v>
      </c>
      <c r="G38" s="29">
        <v>102945555.31</v>
      </c>
      <c r="H38" s="29">
        <f t="shared" si="0"/>
        <v>-72563724.77</v>
      </c>
    </row>
    <row r="39" spans="1:8" ht="15">
      <c r="A39" s="5" t="s">
        <v>6</v>
      </c>
      <c r="B39" s="13"/>
      <c r="C39" s="30">
        <f>SUM(C40:C48)</f>
        <v>217557571</v>
      </c>
      <c r="D39" s="30">
        <f>SUM(D40:D48)</f>
        <v>0</v>
      </c>
      <c r="E39" s="34">
        <f>C39+D39</f>
        <v>217557571</v>
      </c>
      <c r="F39" s="30">
        <f>SUM(F40:F48)</f>
        <v>180986522.5</v>
      </c>
      <c r="G39" s="18">
        <f>SUM(G40:G48)</f>
        <v>170801387.7</v>
      </c>
      <c r="H39" s="30">
        <f t="shared" si="0"/>
        <v>36571048.5</v>
      </c>
    </row>
    <row r="40" spans="1:8" s="6" customFormat="1" ht="15.75">
      <c r="A40" s="17"/>
      <c r="B40" s="14" t="s">
        <v>38</v>
      </c>
      <c r="C40" s="29">
        <v>0</v>
      </c>
      <c r="D40" s="29">
        <v>0</v>
      </c>
      <c r="E40" s="29">
        <f t="shared" si="1"/>
        <v>0</v>
      </c>
      <c r="F40" s="29">
        <v>63122866.18</v>
      </c>
      <c r="G40" s="29">
        <v>63122866.18</v>
      </c>
      <c r="H40" s="29">
        <f t="shared" si="0"/>
        <v>-63122866.18</v>
      </c>
    </row>
    <row r="41" spans="1:8" s="6" customFormat="1" ht="15.75">
      <c r="A41" s="17"/>
      <c r="B41" s="14" t="s">
        <v>39</v>
      </c>
      <c r="C41" s="29">
        <v>90926000</v>
      </c>
      <c r="D41" s="29">
        <v>0</v>
      </c>
      <c r="E41" s="29">
        <f t="shared" si="1"/>
        <v>90926000</v>
      </c>
      <c r="F41" s="29">
        <v>45463000.02</v>
      </c>
      <c r="G41" s="29">
        <v>39135833.35</v>
      </c>
      <c r="H41" s="29">
        <f t="shared" si="0"/>
        <v>45462999.98</v>
      </c>
    </row>
    <row r="42" spans="1:8" s="6" customFormat="1" ht="15.75">
      <c r="A42" s="17"/>
      <c r="B42" s="14" t="s">
        <v>40</v>
      </c>
      <c r="C42" s="29">
        <v>0</v>
      </c>
      <c r="D42" s="29">
        <v>0</v>
      </c>
      <c r="E42" s="29">
        <f t="shared" si="1"/>
        <v>0</v>
      </c>
      <c r="F42" s="29"/>
      <c r="G42" s="29"/>
      <c r="H42" s="29">
        <f t="shared" si="0"/>
        <v>0</v>
      </c>
    </row>
    <row r="43" spans="1:8" s="6" customFormat="1" ht="15.75">
      <c r="A43" s="17"/>
      <c r="B43" s="14" t="s">
        <v>41</v>
      </c>
      <c r="C43" s="29">
        <v>38117571</v>
      </c>
      <c r="D43" s="29">
        <v>0</v>
      </c>
      <c r="E43" s="29">
        <f t="shared" si="1"/>
        <v>38117571</v>
      </c>
      <c r="F43" s="29">
        <v>45898227.69</v>
      </c>
      <c r="G43" s="29">
        <v>44799239.54</v>
      </c>
      <c r="H43" s="29">
        <f t="shared" si="0"/>
        <v>-7780656.689999998</v>
      </c>
    </row>
    <row r="44" spans="1:8" s="6" customFormat="1" ht="15.75">
      <c r="A44" s="17"/>
      <c r="B44" s="14" t="s">
        <v>42</v>
      </c>
      <c r="C44" s="29">
        <v>38514000</v>
      </c>
      <c r="D44" s="29">
        <v>0</v>
      </c>
      <c r="E44" s="29">
        <f t="shared" si="1"/>
        <v>38514000</v>
      </c>
      <c r="F44" s="29">
        <v>26502428.61</v>
      </c>
      <c r="G44" s="29">
        <v>23743448.63</v>
      </c>
      <c r="H44" s="29">
        <f t="shared" si="0"/>
        <v>12011571.39</v>
      </c>
    </row>
    <row r="45" spans="1:8" s="6" customFormat="1" ht="15.75">
      <c r="A45" s="17"/>
      <c r="B45" s="14" t="s">
        <v>43</v>
      </c>
      <c r="C45" s="29">
        <v>50000000</v>
      </c>
      <c r="D45" s="29">
        <v>0</v>
      </c>
      <c r="E45" s="29">
        <f t="shared" si="1"/>
        <v>50000000</v>
      </c>
      <c r="F45" s="29">
        <v>0</v>
      </c>
      <c r="G45" s="29">
        <v>0</v>
      </c>
      <c r="H45" s="29">
        <f t="shared" si="0"/>
        <v>50000000</v>
      </c>
    </row>
    <row r="46" spans="1:8" s="6" customFormat="1" ht="15.75">
      <c r="A46" s="17"/>
      <c r="B46" s="14" t="s">
        <v>44</v>
      </c>
      <c r="C46" s="29">
        <v>0</v>
      </c>
      <c r="D46" s="29">
        <v>0</v>
      </c>
      <c r="E46" s="29">
        <f t="shared" si="1"/>
        <v>0</v>
      </c>
      <c r="F46" s="29">
        <v>0</v>
      </c>
      <c r="G46" s="29">
        <v>0</v>
      </c>
      <c r="H46" s="29">
        <f t="shared" si="0"/>
        <v>0</v>
      </c>
    </row>
    <row r="47" spans="1:8" s="6" customFormat="1" ht="15.75">
      <c r="A47" s="17"/>
      <c r="B47" s="14" t="s">
        <v>45</v>
      </c>
      <c r="C47" s="29">
        <v>0</v>
      </c>
      <c r="D47" s="29">
        <v>0</v>
      </c>
      <c r="E47" s="29">
        <f t="shared" si="1"/>
        <v>0</v>
      </c>
      <c r="F47" s="29">
        <v>0</v>
      </c>
      <c r="G47" s="29">
        <v>0</v>
      </c>
      <c r="H47" s="29">
        <f t="shared" si="0"/>
        <v>0</v>
      </c>
    </row>
    <row r="48" spans="1:8" s="6" customFormat="1" ht="15.75">
      <c r="A48" s="17"/>
      <c r="B48" s="14" t="s">
        <v>83</v>
      </c>
      <c r="C48" s="29">
        <v>0</v>
      </c>
      <c r="D48" s="29">
        <v>0</v>
      </c>
      <c r="E48" s="29">
        <f t="shared" si="1"/>
        <v>0</v>
      </c>
      <c r="F48" s="29">
        <v>0</v>
      </c>
      <c r="G48" s="29">
        <v>0</v>
      </c>
      <c r="H48" s="29">
        <f t="shared" si="0"/>
        <v>0</v>
      </c>
    </row>
    <row r="49" spans="1:8" ht="15">
      <c r="A49" s="5" t="s">
        <v>7</v>
      </c>
      <c r="B49" s="13"/>
      <c r="C49" s="30">
        <f>SUM(C50:C58)</f>
        <v>22739204</v>
      </c>
      <c r="D49" s="30">
        <f>SUM(D50:D58)</f>
        <v>0</v>
      </c>
      <c r="E49" s="34">
        <f>C49+D49</f>
        <v>22739204</v>
      </c>
      <c r="F49" s="30">
        <f>SUM(F50:F58)</f>
        <v>38554493.52</v>
      </c>
      <c r="G49" s="18">
        <f>SUM(G50:G58)</f>
        <v>35821707.019999996</v>
      </c>
      <c r="H49" s="30">
        <f t="shared" si="0"/>
        <v>-15815289.520000003</v>
      </c>
    </row>
    <row r="50" spans="1:8" s="6" customFormat="1" ht="15.75">
      <c r="A50" s="17"/>
      <c r="B50" s="14" t="s">
        <v>46</v>
      </c>
      <c r="C50" s="29">
        <v>1986899</v>
      </c>
      <c r="D50" s="29">
        <v>0</v>
      </c>
      <c r="E50" s="29">
        <f t="shared" si="1"/>
        <v>1986899</v>
      </c>
      <c r="F50" s="29">
        <v>3590893.49</v>
      </c>
      <c r="G50" s="29">
        <v>2207693.27</v>
      </c>
      <c r="H50" s="29">
        <f t="shared" si="0"/>
        <v>-1603994.4900000002</v>
      </c>
    </row>
    <row r="51" spans="1:8" s="6" customFormat="1" ht="15.75">
      <c r="A51" s="17"/>
      <c r="B51" s="14" t="s">
        <v>47</v>
      </c>
      <c r="C51" s="29">
        <v>181600</v>
      </c>
      <c r="D51" s="29">
        <v>0</v>
      </c>
      <c r="E51" s="29">
        <f t="shared" si="1"/>
        <v>181600</v>
      </c>
      <c r="F51" s="29">
        <v>931428.8</v>
      </c>
      <c r="G51" s="29">
        <v>844506.52</v>
      </c>
      <c r="H51" s="29">
        <f t="shared" si="0"/>
        <v>-749828.8</v>
      </c>
    </row>
    <row r="52" spans="1:8" s="6" customFormat="1" ht="15.75">
      <c r="A52" s="17"/>
      <c r="B52" s="14" t="s">
        <v>48</v>
      </c>
      <c r="C52" s="29">
        <v>20000</v>
      </c>
      <c r="D52" s="29">
        <v>0</v>
      </c>
      <c r="E52" s="29">
        <f t="shared" si="1"/>
        <v>20000</v>
      </c>
      <c r="F52" s="29">
        <v>5877.26</v>
      </c>
      <c r="G52" s="29">
        <v>0</v>
      </c>
      <c r="H52" s="29">
        <f t="shared" si="0"/>
        <v>14122.74</v>
      </c>
    </row>
    <row r="53" spans="1:8" s="6" customFormat="1" ht="15.75">
      <c r="A53" s="17"/>
      <c r="B53" s="14" t="s">
        <v>49</v>
      </c>
      <c r="C53" s="29">
        <v>12394596</v>
      </c>
      <c r="D53" s="29">
        <v>0</v>
      </c>
      <c r="E53" s="29">
        <f t="shared" si="1"/>
        <v>12394596</v>
      </c>
      <c r="F53" s="29">
        <v>28290798</v>
      </c>
      <c r="G53" s="29">
        <v>28290798</v>
      </c>
      <c r="H53" s="29">
        <f t="shared" si="0"/>
        <v>-15896202</v>
      </c>
    </row>
    <row r="54" spans="1:8" s="6" customFormat="1" ht="15.75">
      <c r="A54" s="17"/>
      <c r="B54" s="14" t="s">
        <v>50</v>
      </c>
      <c r="C54" s="29">
        <v>0</v>
      </c>
      <c r="D54" s="29"/>
      <c r="E54" s="29">
        <f t="shared" si="1"/>
        <v>0</v>
      </c>
      <c r="F54" s="29"/>
      <c r="G54" s="29"/>
      <c r="H54" s="29">
        <f t="shared" si="0"/>
        <v>0</v>
      </c>
    </row>
    <row r="55" spans="1:8" s="6" customFormat="1" ht="15.75">
      <c r="A55" s="17"/>
      <c r="B55" s="14" t="s">
        <v>51</v>
      </c>
      <c r="C55" s="29">
        <v>7556109</v>
      </c>
      <c r="D55" s="29">
        <v>0</v>
      </c>
      <c r="E55" s="29">
        <f t="shared" si="1"/>
        <v>7556109</v>
      </c>
      <c r="F55" s="29">
        <v>5668099.97</v>
      </c>
      <c r="G55" s="29">
        <v>4411313.23</v>
      </c>
      <c r="H55" s="29">
        <f t="shared" si="0"/>
        <v>1888009.0300000003</v>
      </c>
    </row>
    <row r="56" spans="1:8" s="6" customFormat="1" ht="15.75">
      <c r="A56" s="17"/>
      <c r="B56" s="14" t="s">
        <v>52</v>
      </c>
      <c r="C56" s="29">
        <v>0</v>
      </c>
      <c r="D56" s="29">
        <v>0</v>
      </c>
      <c r="E56" s="29">
        <f t="shared" si="1"/>
        <v>0</v>
      </c>
      <c r="F56" s="29"/>
      <c r="G56" s="29"/>
      <c r="H56" s="29">
        <f t="shared" si="0"/>
        <v>0</v>
      </c>
    </row>
    <row r="57" spans="1:8" s="6" customFormat="1" ht="15.75">
      <c r="A57" s="17"/>
      <c r="B57" s="14" t="s">
        <v>53</v>
      </c>
      <c r="C57" s="29">
        <v>0</v>
      </c>
      <c r="D57" s="29">
        <v>0</v>
      </c>
      <c r="E57" s="29">
        <f t="shared" si="1"/>
        <v>0</v>
      </c>
      <c r="F57" s="29"/>
      <c r="G57" s="29"/>
      <c r="H57" s="29">
        <f t="shared" si="0"/>
        <v>0</v>
      </c>
    </row>
    <row r="58" spans="1:8" s="6" customFormat="1" ht="15.75">
      <c r="A58" s="17"/>
      <c r="B58" s="14" t="s">
        <v>54</v>
      </c>
      <c r="C58" s="29">
        <v>600000</v>
      </c>
      <c r="D58" s="29">
        <v>0</v>
      </c>
      <c r="E58" s="29">
        <f t="shared" si="1"/>
        <v>600000</v>
      </c>
      <c r="F58" s="29">
        <v>67396</v>
      </c>
      <c r="G58" s="29">
        <v>67396</v>
      </c>
      <c r="H58" s="29">
        <f t="shared" si="0"/>
        <v>532604</v>
      </c>
    </row>
    <row r="59" spans="1:8" ht="15">
      <c r="A59" s="5" t="s">
        <v>8</v>
      </c>
      <c r="B59" s="13"/>
      <c r="C59" s="30">
        <f>SUM(C60:C62)</f>
        <v>81540000</v>
      </c>
      <c r="D59" s="30">
        <f>SUM(D60:D62)</f>
        <v>0</v>
      </c>
      <c r="E59" s="34">
        <f>C59+D59</f>
        <v>81540000</v>
      </c>
      <c r="F59" s="30">
        <f>SUM(F60:F62)</f>
        <v>3377142.09</v>
      </c>
      <c r="G59" s="18">
        <f>SUM(G60:G62)</f>
        <v>1577938.18</v>
      </c>
      <c r="H59" s="30">
        <f t="shared" si="0"/>
        <v>78162857.91</v>
      </c>
    </row>
    <row r="60" spans="1:8" s="6" customFormat="1" ht="15.75">
      <c r="A60" s="17"/>
      <c r="B60" s="14" t="s">
        <v>55</v>
      </c>
      <c r="C60" s="29">
        <v>80540000</v>
      </c>
      <c r="D60" s="29">
        <v>0</v>
      </c>
      <c r="E60" s="29"/>
      <c r="F60" s="29">
        <v>3377142.09</v>
      </c>
      <c r="G60" s="29">
        <v>1577938.18</v>
      </c>
      <c r="H60" s="29">
        <f t="shared" si="0"/>
        <v>-3377142.09</v>
      </c>
    </row>
    <row r="61" spans="1:8" s="6" customFormat="1" ht="15.75">
      <c r="A61" s="17"/>
      <c r="B61" s="14" t="s">
        <v>56</v>
      </c>
      <c r="C61" s="29">
        <v>1000000</v>
      </c>
      <c r="D61" s="29">
        <v>0</v>
      </c>
      <c r="E61" s="29"/>
      <c r="F61" s="29">
        <v>0</v>
      </c>
      <c r="G61" s="29">
        <v>0</v>
      </c>
      <c r="H61" s="29">
        <f t="shared" si="0"/>
        <v>0</v>
      </c>
    </row>
    <row r="62" spans="1:8" s="6" customFormat="1" ht="15.75">
      <c r="A62" s="17"/>
      <c r="B62" s="14" t="s">
        <v>57</v>
      </c>
      <c r="C62" s="29">
        <v>0</v>
      </c>
      <c r="D62" s="29">
        <v>0</v>
      </c>
      <c r="E62" s="29">
        <f aca="true" t="shared" si="2" ref="E62:E73">C62+D62</f>
        <v>0</v>
      </c>
      <c r="F62" s="29">
        <v>0</v>
      </c>
      <c r="G62" s="29">
        <v>0</v>
      </c>
      <c r="H62" s="29">
        <f t="shared" si="0"/>
        <v>0</v>
      </c>
    </row>
    <row r="63" spans="1:8" ht="15.75">
      <c r="A63" s="5" t="s">
        <v>9</v>
      </c>
      <c r="B63" s="13"/>
      <c r="C63" s="29">
        <f>SUM(C64:C70)</f>
        <v>0</v>
      </c>
      <c r="D63" s="29">
        <f>SUM(D64:D70)</f>
        <v>0</v>
      </c>
      <c r="E63" s="29">
        <f t="shared" si="2"/>
        <v>0</v>
      </c>
      <c r="F63" s="29">
        <f>SUM(F64:F70)</f>
        <v>0</v>
      </c>
      <c r="G63" s="29">
        <f>SUM(G64:G70)</f>
        <v>0</v>
      </c>
      <c r="H63" s="29">
        <f t="shared" si="0"/>
        <v>0</v>
      </c>
    </row>
    <row r="64" spans="1:8" s="6" customFormat="1" ht="15.75">
      <c r="A64" s="17"/>
      <c r="B64" s="14" t="s">
        <v>58</v>
      </c>
      <c r="C64" s="29">
        <v>0</v>
      </c>
      <c r="D64" s="29">
        <v>0</v>
      </c>
      <c r="E64" s="29">
        <f t="shared" si="2"/>
        <v>0</v>
      </c>
      <c r="F64" s="29">
        <v>0</v>
      </c>
      <c r="G64" s="29">
        <v>0</v>
      </c>
      <c r="H64" s="29">
        <f t="shared" si="0"/>
        <v>0</v>
      </c>
    </row>
    <row r="65" spans="1:8" s="6" customFormat="1" ht="15.75">
      <c r="A65" s="17"/>
      <c r="B65" s="14" t="s">
        <v>59</v>
      </c>
      <c r="C65" s="29">
        <v>0</v>
      </c>
      <c r="D65" s="29">
        <v>0</v>
      </c>
      <c r="E65" s="29">
        <f t="shared" si="2"/>
        <v>0</v>
      </c>
      <c r="F65" s="29">
        <v>0</v>
      </c>
      <c r="G65" s="29">
        <v>0</v>
      </c>
      <c r="H65" s="29">
        <f t="shared" si="0"/>
        <v>0</v>
      </c>
    </row>
    <row r="66" spans="1:8" s="6" customFormat="1" ht="15.75">
      <c r="A66" s="17"/>
      <c r="B66" s="14" t="s">
        <v>60</v>
      </c>
      <c r="C66" s="29">
        <v>0</v>
      </c>
      <c r="D66" s="29">
        <v>0</v>
      </c>
      <c r="E66" s="29">
        <f t="shared" si="2"/>
        <v>0</v>
      </c>
      <c r="F66" s="29">
        <v>0</v>
      </c>
      <c r="G66" s="29">
        <v>0</v>
      </c>
      <c r="H66" s="29">
        <f t="shared" si="0"/>
        <v>0</v>
      </c>
    </row>
    <row r="67" spans="1:8" s="6" customFormat="1" ht="15.75">
      <c r="A67" s="17"/>
      <c r="B67" s="14" t="s">
        <v>61</v>
      </c>
      <c r="C67" s="29">
        <v>0</v>
      </c>
      <c r="D67" s="29">
        <v>0</v>
      </c>
      <c r="E67" s="29">
        <f t="shared" si="2"/>
        <v>0</v>
      </c>
      <c r="F67" s="29">
        <v>0</v>
      </c>
      <c r="G67" s="29">
        <v>0</v>
      </c>
      <c r="H67" s="29">
        <f t="shared" si="0"/>
        <v>0</v>
      </c>
    </row>
    <row r="68" spans="1:8" s="6" customFormat="1" ht="15.75">
      <c r="A68" s="17"/>
      <c r="B68" s="14" t="s">
        <v>62</v>
      </c>
      <c r="C68" s="29">
        <v>0</v>
      </c>
      <c r="D68" s="29">
        <v>0</v>
      </c>
      <c r="E68" s="29">
        <f t="shared" si="2"/>
        <v>0</v>
      </c>
      <c r="F68" s="29">
        <v>0</v>
      </c>
      <c r="G68" s="29">
        <v>0</v>
      </c>
      <c r="H68" s="29">
        <f t="shared" si="0"/>
        <v>0</v>
      </c>
    </row>
    <row r="69" spans="1:8" s="6" customFormat="1" ht="15.75">
      <c r="A69" s="17"/>
      <c r="B69" s="14" t="s">
        <v>63</v>
      </c>
      <c r="C69" s="29">
        <v>0</v>
      </c>
      <c r="D69" s="29">
        <v>0</v>
      </c>
      <c r="E69" s="29">
        <f t="shared" si="2"/>
        <v>0</v>
      </c>
      <c r="F69" s="29">
        <v>0</v>
      </c>
      <c r="G69" s="29">
        <v>0</v>
      </c>
      <c r="H69" s="29">
        <f t="shared" si="0"/>
        <v>0</v>
      </c>
    </row>
    <row r="70" spans="1:8" s="6" customFormat="1" ht="15.75">
      <c r="A70" s="17"/>
      <c r="B70" s="14" t="s">
        <v>64</v>
      </c>
      <c r="C70" s="29">
        <v>0</v>
      </c>
      <c r="D70" s="29">
        <v>0</v>
      </c>
      <c r="E70" s="29">
        <f t="shared" si="2"/>
        <v>0</v>
      </c>
      <c r="F70" s="29">
        <v>0</v>
      </c>
      <c r="G70" s="29">
        <v>0</v>
      </c>
      <c r="H70" s="29">
        <f t="shared" si="0"/>
        <v>0</v>
      </c>
    </row>
    <row r="71" spans="1:8" ht="15.75">
      <c r="A71" s="5" t="s">
        <v>10</v>
      </c>
      <c r="B71" s="13"/>
      <c r="C71" s="30">
        <f>SUM(C72:C74)</f>
        <v>100000000</v>
      </c>
      <c r="D71" s="30">
        <f>SUM(D72:D74)</f>
        <v>0</v>
      </c>
      <c r="E71" s="35">
        <f t="shared" si="2"/>
        <v>100000000</v>
      </c>
      <c r="F71" s="30">
        <f>SUM(F72:F74)</f>
        <v>2294046.4</v>
      </c>
      <c r="G71" s="18">
        <f>SUM(G72:G74)</f>
        <v>2294046.4</v>
      </c>
      <c r="H71" s="31">
        <f t="shared" si="0"/>
        <v>97705953.6</v>
      </c>
    </row>
    <row r="72" spans="1:8" ht="15.75">
      <c r="A72" s="5"/>
      <c r="B72" s="14" t="s">
        <v>73</v>
      </c>
      <c r="C72" s="29">
        <v>0</v>
      </c>
      <c r="D72" s="29">
        <v>0</v>
      </c>
      <c r="E72" s="29">
        <f t="shared" si="2"/>
        <v>0</v>
      </c>
      <c r="F72" s="29">
        <v>0</v>
      </c>
      <c r="G72" s="29">
        <v>0</v>
      </c>
      <c r="H72" s="29">
        <f t="shared" si="0"/>
        <v>0</v>
      </c>
    </row>
    <row r="73" spans="1:8" ht="15.75">
      <c r="A73" s="5"/>
      <c r="B73" s="14" t="s">
        <v>74</v>
      </c>
      <c r="C73" s="29">
        <v>0</v>
      </c>
      <c r="D73" s="29">
        <v>0</v>
      </c>
      <c r="E73" s="29">
        <f t="shared" si="2"/>
        <v>0</v>
      </c>
      <c r="F73" s="29">
        <v>0</v>
      </c>
      <c r="G73" s="29">
        <v>0</v>
      </c>
      <c r="H73" s="29">
        <f t="shared" si="0"/>
        <v>0</v>
      </c>
    </row>
    <row r="74" spans="1:8" ht="15.75">
      <c r="A74" s="5"/>
      <c r="B74" s="14" t="s">
        <v>75</v>
      </c>
      <c r="C74" s="29">
        <v>100000000</v>
      </c>
      <c r="D74" s="29">
        <v>0</v>
      </c>
      <c r="E74" s="29"/>
      <c r="F74" s="29">
        <v>2294046.4</v>
      </c>
      <c r="G74" s="29">
        <v>2294046.4</v>
      </c>
      <c r="H74" s="29">
        <f t="shared" si="0"/>
        <v>-2294046.4</v>
      </c>
    </row>
    <row r="75" spans="1:8" ht="15">
      <c r="A75" s="5" t="s">
        <v>11</v>
      </c>
      <c r="B75" s="13"/>
      <c r="C75" s="30">
        <f>SUM(C76:C81)</f>
        <v>62396408</v>
      </c>
      <c r="D75" s="30">
        <f>SUM(D76:D81)</f>
        <v>0</v>
      </c>
      <c r="E75" s="34">
        <f aca="true" t="shared" si="3" ref="E75:E83">C75+D75</f>
        <v>62396408</v>
      </c>
      <c r="F75" s="30">
        <f>SUM(F76:F81)</f>
        <v>330167668.56</v>
      </c>
      <c r="G75" s="18">
        <f>SUM(G76:G81)</f>
        <v>82815059.43</v>
      </c>
      <c r="H75" s="30">
        <f t="shared" si="0"/>
        <v>-267771260.56</v>
      </c>
    </row>
    <row r="76" spans="1:8" s="6" customFormat="1" ht="15.75">
      <c r="A76" s="17"/>
      <c r="B76" s="14" t="s">
        <v>65</v>
      </c>
      <c r="C76" s="29">
        <v>0</v>
      </c>
      <c r="D76" s="29">
        <v>0</v>
      </c>
      <c r="E76" s="29"/>
      <c r="F76" s="29">
        <v>29221366.28</v>
      </c>
      <c r="G76" s="29">
        <v>29221366.28</v>
      </c>
      <c r="H76" s="29">
        <f aca="true" t="shared" si="4" ref="H76:H81">E76-F76</f>
        <v>-29221366.28</v>
      </c>
    </row>
    <row r="77" spans="1:8" s="6" customFormat="1" ht="15.75">
      <c r="A77" s="17"/>
      <c r="B77" s="14" t="s">
        <v>66</v>
      </c>
      <c r="C77" s="29">
        <v>0</v>
      </c>
      <c r="D77" s="29">
        <v>0</v>
      </c>
      <c r="E77" s="29"/>
      <c r="F77" s="29">
        <v>9817667.14</v>
      </c>
      <c r="G77" s="29">
        <v>9817667.14</v>
      </c>
      <c r="H77" s="29">
        <f t="shared" si="4"/>
        <v>-9817667.14</v>
      </c>
    </row>
    <row r="78" spans="1:8" s="6" customFormat="1" ht="15.75">
      <c r="A78" s="17"/>
      <c r="B78" s="14" t="s">
        <v>67</v>
      </c>
      <c r="C78" s="29"/>
      <c r="D78" s="29">
        <v>0</v>
      </c>
      <c r="E78" s="29">
        <f t="shared" si="3"/>
        <v>0</v>
      </c>
      <c r="F78" s="29">
        <v>0</v>
      </c>
      <c r="G78" s="29">
        <v>0</v>
      </c>
      <c r="H78" s="29">
        <f t="shared" si="4"/>
        <v>0</v>
      </c>
    </row>
    <row r="79" spans="1:8" s="6" customFormat="1" ht="15.75">
      <c r="A79" s="17"/>
      <c r="B79" s="14" t="s">
        <v>68</v>
      </c>
      <c r="C79" s="29"/>
      <c r="D79" s="29">
        <v>0</v>
      </c>
      <c r="E79" s="29">
        <f t="shared" si="3"/>
        <v>0</v>
      </c>
      <c r="F79" s="29">
        <v>0</v>
      </c>
      <c r="G79" s="29">
        <v>0</v>
      </c>
      <c r="H79" s="29">
        <f t="shared" si="4"/>
        <v>0</v>
      </c>
    </row>
    <row r="80" spans="1:8" s="6" customFormat="1" ht="15.75">
      <c r="A80" s="17"/>
      <c r="B80" s="14" t="s">
        <v>69</v>
      </c>
      <c r="C80" s="29"/>
      <c r="D80" s="29">
        <v>0</v>
      </c>
      <c r="E80" s="29">
        <f t="shared" si="3"/>
        <v>0</v>
      </c>
      <c r="F80" s="29">
        <v>0</v>
      </c>
      <c r="G80" s="29">
        <v>0</v>
      </c>
      <c r="H80" s="29">
        <f t="shared" si="4"/>
        <v>0</v>
      </c>
    </row>
    <row r="81" spans="1:8" s="6" customFormat="1" ht="15.75">
      <c r="A81" s="20"/>
      <c r="B81" s="21" t="s">
        <v>70</v>
      </c>
      <c r="C81" s="32">
        <v>62396408</v>
      </c>
      <c r="D81" s="32">
        <v>0</v>
      </c>
      <c r="E81" s="32"/>
      <c r="F81" s="32">
        <v>291128635.14</v>
      </c>
      <c r="G81" s="32">
        <v>43776026.01</v>
      </c>
      <c r="H81" s="32">
        <f t="shared" si="4"/>
        <v>-291128635.14</v>
      </c>
    </row>
    <row r="82" spans="3:8" ht="7.5" customHeight="1">
      <c r="C82" s="11"/>
      <c r="D82" s="11"/>
      <c r="E82" s="11"/>
      <c r="F82" s="11"/>
      <c r="G82" s="11"/>
      <c r="H82" s="11"/>
    </row>
    <row r="83" spans="1:8" ht="15">
      <c r="A83" s="41" t="s">
        <v>71</v>
      </c>
      <c r="B83" s="42"/>
      <c r="C83" s="12">
        <f>C11+C19+C29+C39+C49+C59+C63+C71+C75</f>
        <v>1291699743.0700002</v>
      </c>
      <c r="D83" s="12">
        <f>D11+D19+D29+D39+D49+D59+D63+D71+D75</f>
        <v>0</v>
      </c>
      <c r="E83" s="12">
        <f t="shared" si="3"/>
        <v>1291699743.0700002</v>
      </c>
      <c r="F83" s="12">
        <f>F11+F19+F29+F39+F49+F59+F63+F71+F75</f>
        <v>1054878720.1199999</v>
      </c>
      <c r="G83" s="12">
        <f>G11+G19+G29+G39+G49+G59+G63+G71+G75</f>
        <v>724751059.6199999</v>
      </c>
      <c r="H83" s="12">
        <f>E83-F83</f>
        <v>236821022.9500003</v>
      </c>
    </row>
    <row r="84" ht="15"/>
    <row r="85" spans="2:7" ht="15">
      <c r="B85" s="37" t="s">
        <v>84</v>
      </c>
      <c r="C85" s="37"/>
      <c r="D85" s="37"/>
      <c r="E85" s="37"/>
      <c r="F85" s="37"/>
      <c r="G85" s="37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2017-12-07T20:48:52Z</dcterms:modified>
  <cp:category/>
  <cp:version/>
  <cp:contentType/>
  <cp:contentStatus/>
</cp:coreProperties>
</file>